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计划数据分析" sheetId="3" r:id="rId1"/>
  </sheets>
  <definedNames>
    <definedName name="_xlnm._FilterDatabase" localSheetId="0" hidden="1">计划数据分析!$A$3:$N$40</definedName>
  </definedNames>
  <calcPr calcId="144525"/>
</workbook>
</file>

<file path=xl/calcChain.xml><?xml version="1.0" encoding="utf-8"?>
<calcChain xmlns="http://schemas.openxmlformats.org/spreadsheetml/2006/main">
  <c r="N40" i="3" l="1"/>
  <c r="M40" i="3"/>
  <c r="L40" i="3"/>
  <c r="E40" i="3"/>
  <c r="D40" i="3"/>
  <c r="K39" i="3"/>
  <c r="K38" i="3"/>
  <c r="AB37" i="3"/>
  <c r="W37" i="3"/>
  <c r="V37" i="3"/>
  <c r="O37" i="3"/>
  <c r="K37" i="3"/>
  <c r="J37" i="3"/>
  <c r="P37" i="3" s="1"/>
  <c r="I37" i="3"/>
  <c r="K36" i="3"/>
  <c r="K35" i="3"/>
  <c r="AB34" i="3"/>
  <c r="W34" i="3"/>
  <c r="V34" i="3"/>
  <c r="O34" i="3"/>
  <c r="P34" i="3" s="1"/>
  <c r="K34" i="3"/>
  <c r="J34" i="3"/>
  <c r="AC34" i="3" s="1"/>
  <c r="I34" i="3"/>
  <c r="K33" i="3"/>
  <c r="K32" i="3"/>
  <c r="AB31" i="3"/>
  <c r="W31" i="3"/>
  <c r="V31" i="3"/>
  <c r="O31" i="3"/>
  <c r="K31" i="3"/>
  <c r="J31" i="3"/>
  <c r="AC31" i="3" s="1"/>
  <c r="I31" i="3"/>
  <c r="K30" i="3"/>
  <c r="K29" i="3"/>
  <c r="AB28" i="3"/>
  <c r="W28" i="3"/>
  <c r="V28" i="3"/>
  <c r="O28" i="3"/>
  <c r="P28" i="3" s="1"/>
  <c r="K28" i="3"/>
  <c r="J28" i="3"/>
  <c r="AC28" i="3" s="1"/>
  <c r="I28" i="3"/>
  <c r="K27" i="3"/>
  <c r="K26" i="3"/>
  <c r="AB25" i="3"/>
  <c r="W25" i="3"/>
  <c r="V25" i="3"/>
  <c r="O25" i="3"/>
  <c r="K25" i="3"/>
  <c r="J25" i="3"/>
  <c r="P25" i="3" s="1"/>
  <c r="I25" i="3"/>
  <c r="K24" i="3"/>
  <c r="K23" i="3"/>
  <c r="AB22" i="3"/>
  <c r="W22" i="3"/>
  <c r="V22" i="3"/>
  <c r="O22" i="3"/>
  <c r="K22" i="3"/>
  <c r="J22" i="3"/>
  <c r="I22" i="3"/>
  <c r="K21" i="3"/>
  <c r="K20" i="3"/>
  <c r="AB19" i="3"/>
  <c r="W19" i="3"/>
  <c r="V19" i="3"/>
  <c r="O19" i="3"/>
  <c r="K19" i="3"/>
  <c r="J19" i="3"/>
  <c r="P19" i="3" s="1"/>
  <c r="I19" i="3"/>
  <c r="K18" i="3"/>
  <c r="K17" i="3"/>
  <c r="AB16" i="3"/>
  <c r="W16" i="3"/>
  <c r="V16" i="3"/>
  <c r="P16" i="3"/>
  <c r="O16" i="3"/>
  <c r="K16" i="3"/>
  <c r="J16" i="3"/>
  <c r="AC16" i="3" s="1"/>
  <c r="I16" i="3"/>
  <c r="K15" i="3"/>
  <c r="K14" i="3"/>
  <c r="AB13" i="3"/>
  <c r="W13" i="3"/>
  <c r="V13" i="3"/>
  <c r="O13" i="3"/>
  <c r="K13" i="3"/>
  <c r="J13" i="3"/>
  <c r="AC13" i="3" s="1"/>
  <c r="I13" i="3"/>
  <c r="K12" i="3"/>
  <c r="K11" i="3"/>
  <c r="AB10" i="3"/>
  <c r="W10" i="3"/>
  <c r="V10" i="3"/>
  <c r="O10" i="3"/>
  <c r="K10" i="3"/>
  <c r="J10" i="3"/>
  <c r="AC10" i="3" s="1"/>
  <c r="I10" i="3"/>
  <c r="K9" i="3"/>
  <c r="K8" i="3"/>
  <c r="AB7" i="3"/>
  <c r="W7" i="3"/>
  <c r="V7" i="3"/>
  <c r="O7" i="3"/>
  <c r="K7" i="3"/>
  <c r="J7" i="3"/>
  <c r="I7" i="3"/>
  <c r="K6" i="3"/>
  <c r="K5" i="3"/>
  <c r="AB4" i="3"/>
  <c r="AC4" i="3" s="1"/>
  <c r="W4" i="3"/>
  <c r="W40" i="3" s="1"/>
  <c r="V4" i="3"/>
  <c r="O4" i="3"/>
  <c r="K4" i="3"/>
  <c r="J4" i="3"/>
  <c r="P4" i="3" s="1"/>
  <c r="I4" i="3"/>
  <c r="I40" i="3" l="1"/>
  <c r="O40" i="3"/>
  <c r="P13" i="3"/>
  <c r="K40" i="3"/>
  <c r="AB40" i="3"/>
  <c r="P10" i="3"/>
  <c r="P22" i="3"/>
  <c r="P31" i="3"/>
  <c r="P7" i="3"/>
  <c r="P40" i="3"/>
  <c r="AC7" i="3"/>
  <c r="AC25" i="3"/>
  <c r="AC22" i="3"/>
  <c r="AC19" i="3"/>
  <c r="AC37" i="3"/>
  <c r="AC40" i="3" s="1"/>
  <c r="J40" i="3"/>
</calcChain>
</file>

<file path=xl/sharedStrings.xml><?xml version="1.0" encoding="utf-8"?>
<sst xmlns="http://schemas.openxmlformats.org/spreadsheetml/2006/main" count="156" uniqueCount="100">
  <si>
    <t>考类</t>
  </si>
  <si>
    <t>07</t>
  </si>
  <si>
    <t>学前教育</t>
  </si>
  <si>
    <t>03</t>
  </si>
  <si>
    <t>01</t>
  </si>
  <si>
    <t>建筑工程技术</t>
  </si>
  <si>
    <t>应用电子技术</t>
  </si>
  <si>
    <t>06</t>
  </si>
  <si>
    <t>医学美容技术</t>
  </si>
  <si>
    <t>婴幼儿托育服务与管理</t>
  </si>
  <si>
    <t>城市轨道交通运营管理</t>
  </si>
  <si>
    <t>汽车制造与试验技术</t>
  </si>
  <si>
    <t>大数据与会计</t>
  </si>
  <si>
    <t>陶瓷设计与工艺</t>
  </si>
  <si>
    <t>生态农业技术</t>
  </si>
  <si>
    <t>应急救援技术</t>
  </si>
  <si>
    <t>跨境电子商务</t>
  </si>
  <si>
    <t>08</t>
  </si>
  <si>
    <t>09</t>
  </si>
  <si>
    <t>02</t>
  </si>
  <si>
    <t>12</t>
  </si>
  <si>
    <t>04</t>
  </si>
  <si>
    <t>专业代码</t>
  </si>
  <si>
    <t>专业名称</t>
  </si>
  <si>
    <t>最高分</t>
  </si>
  <si>
    <t>最低分</t>
  </si>
  <si>
    <t>平均分</t>
  </si>
  <si>
    <t>总计划</t>
  </si>
  <si>
    <t>剩余计划</t>
  </si>
  <si>
    <t>减少</t>
  </si>
  <si>
    <t>追加</t>
  </si>
  <si>
    <t>调整计划</t>
  </si>
  <si>
    <t>调整总计划</t>
  </si>
  <si>
    <t>文科</t>
  </si>
  <si>
    <t>理科</t>
  </si>
  <si>
    <t>三校生</t>
  </si>
  <si>
    <t>05</t>
  </si>
  <si>
    <t>10</t>
  </si>
  <si>
    <t>11</t>
  </si>
  <si>
    <t>合计</t>
  </si>
  <si>
    <t>原始志愿批次</t>
  </si>
  <si>
    <t>征集志愿</t>
  </si>
  <si>
    <t>招生计划</t>
  </si>
  <si>
    <t>录取人数</t>
  </si>
  <si>
    <t>513.966081199</t>
  </si>
  <si>
    <t>448.540040198</t>
  </si>
  <si>
    <t>463.1</t>
  </si>
  <si>
    <t>445.559077141</t>
  </si>
  <si>
    <t>368.955074098</t>
  </si>
  <si>
    <t>389.8</t>
  </si>
  <si>
    <t>447.547048181</t>
  </si>
  <si>
    <t>443.541072177</t>
  </si>
  <si>
    <t>445.1</t>
  </si>
  <si>
    <t>395.9710871</t>
  </si>
  <si>
    <t>358.949070073</t>
  </si>
  <si>
    <t>366.9</t>
  </si>
  <si>
    <t>225.912007816</t>
  </si>
  <si>
    <t>176.507506408</t>
  </si>
  <si>
    <t>205.2</t>
  </si>
  <si>
    <t>500.960079199</t>
  </si>
  <si>
    <t>442.554041183</t>
  </si>
  <si>
    <t>451.3</t>
  </si>
  <si>
    <t>364.947074094</t>
  </si>
  <si>
    <t>360.532063091</t>
  </si>
  <si>
    <t>362.2</t>
  </si>
  <si>
    <t>424.723609342</t>
  </si>
  <si>
    <t>164.507403516</t>
  </si>
  <si>
    <t>256.4</t>
  </si>
  <si>
    <t>446.556037163</t>
  </si>
  <si>
    <t>442.950050186</t>
  </si>
  <si>
    <t>445.0</t>
  </si>
  <si>
    <t>444.953044192</t>
  </si>
  <si>
    <t>383.646091097</t>
  </si>
  <si>
    <t>383.6</t>
  </si>
  <si>
    <t>236.512106012</t>
  </si>
  <si>
    <t>151.908004612</t>
  </si>
  <si>
    <t>194.6</t>
  </si>
  <si>
    <t>237.717401616</t>
  </si>
  <si>
    <t>237.7</t>
  </si>
  <si>
    <t>444.554052204</t>
  </si>
  <si>
    <t>441.957053182</t>
  </si>
  <si>
    <t>443.4</t>
  </si>
  <si>
    <t>254.914207416</t>
  </si>
  <si>
    <t>254.9</t>
  </si>
  <si>
    <t>445.945075198</t>
  </si>
  <si>
    <t>445.9</t>
  </si>
  <si>
    <t>411.55307912</t>
  </si>
  <si>
    <t>411.6</t>
  </si>
  <si>
    <t>63.86013171</t>
  </si>
  <si>
    <t>60.990141513</t>
  </si>
  <si>
    <t>62.4</t>
  </si>
  <si>
    <t>445.555066181</t>
  </si>
  <si>
    <t>445.6</t>
  </si>
  <si>
    <t>473.554057188</t>
  </si>
  <si>
    <t>444.953054175</t>
  </si>
  <si>
    <t>459.3</t>
  </si>
  <si>
    <t>248.613205908</t>
  </si>
  <si>
    <t>226.509007117</t>
  </si>
  <si>
    <t>237.3</t>
  </si>
  <si>
    <t>红河职业技术学院2021年三年制大专录取数据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</si>
</sst>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quotePrefix="1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0" fontId="0" fillId="5" borderId="3" xfId="0" applyNumberForma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49" fontId="2" fillId="2" borderId="2" xfId="0" quotePrefix="1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10" fillId="2" borderId="2" xfId="0" quotePrefix="1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/>
    </xf>
    <xf numFmtId="0" fontId="3" fillId="5" borderId="2" xfId="0" quotePrefix="1" applyNumberFormat="1" applyFont="1" applyFill="1" applyBorder="1" applyAlignment="1">
      <alignment horizontal="center"/>
    </xf>
    <xf numFmtId="0" fontId="3" fillId="5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workbookViewId="0">
      <selection activeCell="AE4" sqref="AE4"/>
    </sheetView>
  </sheetViews>
  <sheetFormatPr defaultColWidth="9" defaultRowHeight="13.5" x14ac:dyDescent="0.15"/>
  <cols>
    <col min="1" max="1" width="5.375" style="1" customWidth="1"/>
    <col min="2" max="2" width="11.75" style="4" customWidth="1"/>
    <col min="3" max="3" width="7" style="1" customWidth="1"/>
    <col min="4" max="4" width="5" style="1" customWidth="1"/>
    <col min="5" max="5" width="5.125" style="1" customWidth="1"/>
    <col min="6" max="6" width="12.375" style="1" customWidth="1"/>
    <col min="7" max="7" width="11.375" style="1" customWidth="1"/>
    <col min="8" max="8" width="6.125" style="1" customWidth="1"/>
    <col min="9" max="9" width="5.5" style="1" customWidth="1"/>
    <col min="10" max="10" width="5.75" style="2" customWidth="1"/>
    <col min="11" max="12" width="4.875" style="2" customWidth="1"/>
    <col min="13" max="13" width="4.75" style="2" customWidth="1"/>
    <col min="14" max="14" width="5.75" style="2" customWidth="1"/>
    <col min="15" max="15" width="6.625" style="2" customWidth="1"/>
    <col min="16" max="16" width="7.25" style="2" customWidth="1"/>
    <col min="17" max="17" width="5.5" style="2" customWidth="1"/>
    <col min="18" max="18" width="4.75" style="2" customWidth="1"/>
    <col min="19" max="19" width="12.5" style="1" customWidth="1"/>
    <col min="20" max="20" width="13" style="1" customWidth="1"/>
    <col min="21" max="21" width="9" style="1" customWidth="1"/>
    <col min="22" max="22" width="5.75" style="2" customWidth="1"/>
    <col min="23" max="23" width="6.5" style="2" customWidth="1"/>
    <col min="24" max="24" width="5.875" style="2" customWidth="1"/>
    <col min="25" max="25" width="4.875" style="2" customWidth="1"/>
    <col min="26" max="26" width="4.5" style="2" customWidth="1"/>
    <col min="27" max="27" width="5.375" style="2" customWidth="1"/>
    <col min="28" max="28" width="5.75" style="2" customWidth="1"/>
    <col min="29" max="29" width="6.875" style="2" customWidth="1"/>
    <col min="30" max="16384" width="9" style="1"/>
  </cols>
  <sheetData>
    <row r="1" spans="1:29" ht="25.5" x14ac:dyDescent="0.15">
      <c r="A1" s="19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2"/>
      <c r="S1" s="20"/>
      <c r="T1" s="20"/>
      <c r="U1" s="20"/>
      <c r="V1" s="22"/>
      <c r="W1" s="22"/>
      <c r="X1" s="20"/>
      <c r="Y1" s="20"/>
      <c r="Z1" s="20"/>
      <c r="AA1" s="20"/>
      <c r="AB1" s="22"/>
      <c r="AC1" s="20"/>
    </row>
    <row r="2" spans="1:29" ht="22.5" customHeight="1" x14ac:dyDescent="0.15">
      <c r="A2" s="23" t="s">
        <v>40</v>
      </c>
      <c r="B2" s="2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5"/>
      <c r="P2" s="3"/>
      <c r="Q2" s="37" t="s">
        <v>41</v>
      </c>
      <c r="R2" s="26"/>
      <c r="S2" s="27"/>
      <c r="T2" s="27"/>
      <c r="U2" s="27"/>
      <c r="V2" s="26"/>
      <c r="W2" s="26"/>
      <c r="X2" s="27"/>
      <c r="Y2" s="27"/>
      <c r="Z2" s="27"/>
      <c r="AA2" s="27"/>
      <c r="AB2" s="26"/>
      <c r="AC2" s="28"/>
    </row>
    <row r="3" spans="1:29" s="29" customFormat="1" ht="33" customHeight="1" x14ac:dyDescent="0.15">
      <c r="A3" s="30" t="s">
        <v>22</v>
      </c>
      <c r="B3" s="30" t="s">
        <v>23</v>
      </c>
      <c r="C3" s="30" t="s">
        <v>0</v>
      </c>
      <c r="D3" s="31" t="s">
        <v>42</v>
      </c>
      <c r="E3" s="31" t="s">
        <v>43</v>
      </c>
      <c r="F3" s="31" t="s">
        <v>24</v>
      </c>
      <c r="G3" s="31" t="s">
        <v>25</v>
      </c>
      <c r="H3" s="31" t="s">
        <v>26</v>
      </c>
      <c r="I3" s="31" t="s">
        <v>27</v>
      </c>
      <c r="J3" s="32" t="s">
        <v>43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28</v>
      </c>
      <c r="P3" s="33" t="s">
        <v>32</v>
      </c>
      <c r="Q3" s="33" t="s">
        <v>42</v>
      </c>
      <c r="R3" s="33" t="s">
        <v>43</v>
      </c>
      <c r="S3" s="31" t="s">
        <v>24</v>
      </c>
      <c r="T3" s="31" t="s">
        <v>25</v>
      </c>
      <c r="U3" s="31" t="s">
        <v>26</v>
      </c>
      <c r="V3" s="33" t="s">
        <v>42</v>
      </c>
      <c r="W3" s="32" t="s">
        <v>43</v>
      </c>
      <c r="X3" s="33" t="s">
        <v>28</v>
      </c>
      <c r="Y3" s="33" t="s">
        <v>29</v>
      </c>
      <c r="Z3" s="33" t="s">
        <v>30</v>
      </c>
      <c r="AA3" s="33" t="s">
        <v>31</v>
      </c>
      <c r="AB3" s="33" t="s">
        <v>28</v>
      </c>
      <c r="AC3" s="33" t="s">
        <v>32</v>
      </c>
    </row>
    <row r="4" spans="1:29" x14ac:dyDescent="0.15">
      <c r="A4" s="17" t="s">
        <v>4</v>
      </c>
      <c r="B4" s="34" t="s">
        <v>2</v>
      </c>
      <c r="C4" s="35" t="s">
        <v>33</v>
      </c>
      <c r="D4" s="38">
        <v>300</v>
      </c>
      <c r="E4" s="38">
        <v>300</v>
      </c>
      <c r="F4" s="38">
        <v>520.95808421200002</v>
      </c>
      <c r="G4" s="38">
        <v>415.94906316100003</v>
      </c>
      <c r="H4" s="38">
        <v>435</v>
      </c>
      <c r="I4" s="39">
        <f>SUM(D4:D6)</f>
        <v>500</v>
      </c>
      <c r="J4" s="40">
        <f>SUM(E4:E6)</f>
        <v>500</v>
      </c>
      <c r="K4" s="41">
        <f>D4-E4</f>
        <v>0</v>
      </c>
      <c r="L4" s="41"/>
      <c r="M4" s="41">
        <v>140</v>
      </c>
      <c r="N4" s="41">
        <v>140</v>
      </c>
      <c r="O4" s="42">
        <f>SUM(N4:N6)</f>
        <v>192</v>
      </c>
      <c r="P4" s="42">
        <f>J4+O4</f>
        <v>692</v>
      </c>
      <c r="Q4" s="5">
        <v>140</v>
      </c>
      <c r="R4" s="43">
        <v>140</v>
      </c>
      <c r="S4" s="44" t="s">
        <v>44</v>
      </c>
      <c r="T4" s="44" t="s">
        <v>45</v>
      </c>
      <c r="U4" s="44" t="s">
        <v>46</v>
      </c>
      <c r="V4" s="12">
        <f>SUM(Q4:Q6)</f>
        <v>192</v>
      </c>
      <c r="W4" s="15">
        <f>SUM(R4:R6)</f>
        <v>192</v>
      </c>
      <c r="X4" s="5">
        <v>0</v>
      </c>
      <c r="Y4" s="5"/>
      <c r="Z4" s="5">
        <v>14</v>
      </c>
      <c r="AA4" s="5">
        <v>14</v>
      </c>
      <c r="AB4" s="16">
        <f>SUM(AA4:AA39)</f>
        <v>123</v>
      </c>
      <c r="AC4" s="16">
        <f>AB4+P4</f>
        <v>815</v>
      </c>
    </row>
    <row r="5" spans="1:29" x14ac:dyDescent="0.15">
      <c r="A5" s="18"/>
      <c r="B5" s="36"/>
      <c r="C5" s="35" t="s">
        <v>34</v>
      </c>
      <c r="D5" s="38">
        <v>100</v>
      </c>
      <c r="E5" s="38">
        <v>100</v>
      </c>
      <c r="F5" s="38">
        <v>403.75808112499999</v>
      </c>
      <c r="G5" s="38">
        <v>341.947072101</v>
      </c>
      <c r="H5" s="38">
        <v>363</v>
      </c>
      <c r="I5" s="39"/>
      <c r="J5" s="40"/>
      <c r="K5" s="41">
        <f t="shared" ref="K5:K39" si="0">D5-E5</f>
        <v>0</v>
      </c>
      <c r="L5" s="41"/>
      <c r="M5" s="41">
        <v>52</v>
      </c>
      <c r="N5" s="41">
        <v>52</v>
      </c>
      <c r="O5" s="42"/>
      <c r="P5" s="42"/>
      <c r="Q5" s="5">
        <v>52</v>
      </c>
      <c r="R5" s="45">
        <v>52</v>
      </c>
      <c r="S5" s="44" t="s">
        <v>47</v>
      </c>
      <c r="T5" s="44" t="s">
        <v>48</v>
      </c>
      <c r="U5" s="44" t="s">
        <v>49</v>
      </c>
      <c r="V5" s="13"/>
      <c r="W5" s="15"/>
      <c r="X5" s="5">
        <v>0</v>
      </c>
      <c r="Y5" s="5"/>
      <c r="Z5" s="5">
        <v>7</v>
      </c>
      <c r="AA5" s="5">
        <v>7</v>
      </c>
      <c r="AB5" s="16"/>
      <c r="AC5" s="16"/>
    </row>
    <row r="6" spans="1:29" x14ac:dyDescent="0.15">
      <c r="A6" s="18"/>
      <c r="B6" s="36"/>
      <c r="C6" s="35" t="s">
        <v>35</v>
      </c>
      <c r="D6" s="38">
        <v>100</v>
      </c>
      <c r="E6" s="38">
        <v>100</v>
      </c>
      <c r="F6" s="38">
        <v>396.61750945599999</v>
      </c>
      <c r="G6" s="38">
        <v>332.91730902400002</v>
      </c>
      <c r="H6" s="38">
        <v>346.4</v>
      </c>
      <c r="I6" s="39"/>
      <c r="J6" s="40"/>
      <c r="K6" s="41">
        <f t="shared" si="0"/>
        <v>0</v>
      </c>
      <c r="L6" s="41"/>
      <c r="M6" s="41"/>
      <c r="N6" s="41"/>
      <c r="O6" s="42"/>
      <c r="P6" s="42"/>
      <c r="Q6" s="5">
        <v>0</v>
      </c>
      <c r="R6" s="5">
        <v>0</v>
      </c>
      <c r="S6" s="6"/>
      <c r="T6" s="6"/>
      <c r="U6" s="6"/>
      <c r="V6" s="14"/>
      <c r="W6" s="15"/>
      <c r="X6" s="5">
        <v>0</v>
      </c>
      <c r="Y6" s="5"/>
      <c r="Z6" s="5">
        <v>102</v>
      </c>
      <c r="AA6" s="5">
        <v>102</v>
      </c>
      <c r="AB6" s="16"/>
      <c r="AC6" s="16"/>
    </row>
    <row r="7" spans="1:29" x14ac:dyDescent="0.15">
      <c r="A7" s="17" t="s">
        <v>19</v>
      </c>
      <c r="B7" s="34" t="s">
        <v>9</v>
      </c>
      <c r="C7" s="35" t="s">
        <v>33</v>
      </c>
      <c r="D7" s="38">
        <v>40</v>
      </c>
      <c r="E7" s="38">
        <v>40</v>
      </c>
      <c r="F7" s="38">
        <v>419.74306416600001</v>
      </c>
      <c r="G7" s="38">
        <v>405.95003518700003</v>
      </c>
      <c r="H7" s="38">
        <v>411.7</v>
      </c>
      <c r="I7" s="39">
        <f>SUM(D7:D9)</f>
        <v>100</v>
      </c>
      <c r="J7" s="40">
        <f>SUM(E7:E9)</f>
        <v>86</v>
      </c>
      <c r="K7" s="41">
        <f t="shared" si="0"/>
        <v>0</v>
      </c>
      <c r="L7" s="41"/>
      <c r="M7" s="41">
        <v>7</v>
      </c>
      <c r="N7" s="41">
        <v>7</v>
      </c>
      <c r="O7" s="42">
        <f>SUM(N7:N9)</f>
        <v>47</v>
      </c>
      <c r="P7" s="42">
        <f>J7+O7</f>
        <v>133</v>
      </c>
      <c r="Q7" s="5">
        <v>7</v>
      </c>
      <c r="R7" s="45">
        <v>7</v>
      </c>
      <c r="S7" s="44" t="s">
        <v>50</v>
      </c>
      <c r="T7" s="44" t="s">
        <v>51</v>
      </c>
      <c r="U7" s="44" t="s">
        <v>52</v>
      </c>
      <c r="V7" s="12">
        <f>SUM(Q7:Q9)</f>
        <v>47</v>
      </c>
      <c r="W7" s="15">
        <f>SUM(R7:R9)</f>
        <v>31</v>
      </c>
      <c r="X7" s="5">
        <v>0</v>
      </c>
      <c r="Y7" s="5"/>
      <c r="Z7" s="5"/>
      <c r="AA7" s="5">
        <v>0</v>
      </c>
      <c r="AB7" s="16">
        <f>SUM(AA7:AA9)</f>
        <v>0</v>
      </c>
      <c r="AC7" s="16">
        <f>R7+R8+R9+J7</f>
        <v>117</v>
      </c>
    </row>
    <row r="8" spans="1:29" x14ac:dyDescent="0.15">
      <c r="A8" s="18"/>
      <c r="B8" s="36"/>
      <c r="C8" s="35" t="s">
        <v>34</v>
      </c>
      <c r="D8" s="38">
        <v>20</v>
      </c>
      <c r="E8" s="38">
        <v>20</v>
      </c>
      <c r="F8" s="38">
        <v>340.93605709600001</v>
      </c>
      <c r="G8" s="38">
        <v>320.95204308699999</v>
      </c>
      <c r="H8" s="38">
        <v>330.3</v>
      </c>
      <c r="I8" s="39"/>
      <c r="J8" s="40"/>
      <c r="K8" s="41">
        <f t="shared" si="0"/>
        <v>0</v>
      </c>
      <c r="L8" s="41"/>
      <c r="M8" s="41">
        <v>6</v>
      </c>
      <c r="N8" s="41">
        <v>6</v>
      </c>
      <c r="O8" s="42"/>
      <c r="P8" s="42"/>
      <c r="Q8" s="5">
        <v>6</v>
      </c>
      <c r="R8" s="45">
        <v>5</v>
      </c>
      <c r="S8" s="44" t="s">
        <v>53</v>
      </c>
      <c r="T8" s="44" t="s">
        <v>54</v>
      </c>
      <c r="U8" s="44" t="s">
        <v>55</v>
      </c>
      <c r="V8" s="13"/>
      <c r="W8" s="15"/>
      <c r="X8" s="5">
        <v>1</v>
      </c>
      <c r="Y8" s="5">
        <v>1</v>
      </c>
      <c r="Z8" s="5"/>
      <c r="AA8" s="5">
        <v>0</v>
      </c>
      <c r="AB8" s="16"/>
      <c r="AC8" s="16"/>
    </row>
    <row r="9" spans="1:29" x14ac:dyDescent="0.15">
      <c r="A9" s="18"/>
      <c r="B9" s="36"/>
      <c r="C9" s="35" t="s">
        <v>35</v>
      </c>
      <c r="D9" s="38">
        <v>40</v>
      </c>
      <c r="E9" s="38">
        <v>26</v>
      </c>
      <c r="F9" s="38">
        <v>289.51230833099999</v>
      </c>
      <c r="G9" s="38">
        <v>182.507205322</v>
      </c>
      <c r="H9" s="38">
        <v>224.6</v>
      </c>
      <c r="I9" s="39"/>
      <c r="J9" s="40"/>
      <c r="K9" s="41">
        <f t="shared" si="0"/>
        <v>14</v>
      </c>
      <c r="L9" s="41"/>
      <c r="M9" s="41">
        <v>20</v>
      </c>
      <c r="N9" s="41">
        <v>34</v>
      </c>
      <c r="O9" s="42"/>
      <c r="P9" s="42"/>
      <c r="Q9" s="45">
        <v>34</v>
      </c>
      <c r="R9" s="45">
        <v>19</v>
      </c>
      <c r="S9" s="44" t="s">
        <v>56</v>
      </c>
      <c r="T9" s="44" t="s">
        <v>57</v>
      </c>
      <c r="U9" s="44" t="s">
        <v>58</v>
      </c>
      <c r="V9" s="14"/>
      <c r="W9" s="15"/>
      <c r="X9" s="5">
        <v>15</v>
      </c>
      <c r="Y9" s="5">
        <v>15</v>
      </c>
      <c r="Z9" s="5"/>
      <c r="AA9" s="5">
        <v>0</v>
      </c>
      <c r="AB9" s="16"/>
      <c r="AC9" s="16"/>
    </row>
    <row r="10" spans="1:29" x14ac:dyDescent="0.15">
      <c r="A10" s="17" t="s">
        <v>3</v>
      </c>
      <c r="B10" s="34" t="s">
        <v>12</v>
      </c>
      <c r="C10" s="35" t="s">
        <v>33</v>
      </c>
      <c r="D10" s="38">
        <v>120</v>
      </c>
      <c r="E10" s="38">
        <v>120</v>
      </c>
      <c r="F10" s="38">
        <v>435.95604918800001</v>
      </c>
      <c r="G10" s="38">
        <v>383.74004915900002</v>
      </c>
      <c r="H10" s="38">
        <v>398.3</v>
      </c>
      <c r="I10" s="39">
        <f>SUM(D10:D12)</f>
        <v>200</v>
      </c>
      <c r="J10" s="40">
        <f>SUM(E10:E12)</f>
        <v>184</v>
      </c>
      <c r="K10" s="41">
        <f t="shared" si="0"/>
        <v>0</v>
      </c>
      <c r="L10" s="41"/>
      <c r="M10" s="41">
        <v>11</v>
      </c>
      <c r="N10" s="41">
        <v>11</v>
      </c>
      <c r="O10" s="42">
        <f>SUM(N10:N12)</f>
        <v>31</v>
      </c>
      <c r="P10" s="42">
        <f>J10+O10</f>
        <v>215</v>
      </c>
      <c r="Q10" s="5">
        <v>11</v>
      </c>
      <c r="R10" s="45">
        <v>10</v>
      </c>
      <c r="S10" s="44" t="s">
        <v>59</v>
      </c>
      <c r="T10" s="44" t="s">
        <v>60</v>
      </c>
      <c r="U10" s="44" t="s">
        <v>61</v>
      </c>
      <c r="V10" s="12">
        <f>SUM(Q10:Q12)</f>
        <v>31</v>
      </c>
      <c r="W10" s="15">
        <f>SUM(R10:R12)</f>
        <v>22</v>
      </c>
      <c r="X10" s="5">
        <v>1</v>
      </c>
      <c r="Y10" s="5">
        <v>1</v>
      </c>
      <c r="Z10" s="5"/>
      <c r="AA10" s="5">
        <v>0</v>
      </c>
      <c r="AB10" s="16">
        <f>SUM(AA10:AA12)</f>
        <v>0</v>
      </c>
      <c r="AC10" s="16">
        <f>R10+R11+R12+J10</f>
        <v>206</v>
      </c>
    </row>
    <row r="11" spans="1:29" x14ac:dyDescent="0.15">
      <c r="A11" s="18"/>
      <c r="B11" s="36"/>
      <c r="C11" s="35" t="s">
        <v>34</v>
      </c>
      <c r="D11" s="38">
        <v>40</v>
      </c>
      <c r="E11" s="38">
        <v>40</v>
      </c>
      <c r="F11" s="38">
        <v>394.94507912199998</v>
      </c>
      <c r="G11" s="38">
        <v>318.95405907999998</v>
      </c>
      <c r="H11" s="38">
        <v>337.1</v>
      </c>
      <c r="I11" s="39"/>
      <c r="J11" s="40"/>
      <c r="K11" s="41">
        <f t="shared" si="0"/>
        <v>0</v>
      </c>
      <c r="L11" s="41"/>
      <c r="M11" s="41">
        <v>4</v>
      </c>
      <c r="N11" s="41">
        <v>4</v>
      </c>
      <c r="O11" s="42"/>
      <c r="P11" s="42"/>
      <c r="Q11" s="5">
        <v>4</v>
      </c>
      <c r="R11" s="45">
        <v>4</v>
      </c>
      <c r="S11" s="44" t="s">
        <v>62</v>
      </c>
      <c r="T11" s="44" t="s">
        <v>63</v>
      </c>
      <c r="U11" s="44" t="s">
        <v>64</v>
      </c>
      <c r="V11" s="13"/>
      <c r="W11" s="15"/>
      <c r="X11" s="5">
        <v>0</v>
      </c>
      <c r="Y11" s="5"/>
      <c r="Z11" s="5"/>
      <c r="AA11" s="5">
        <v>0</v>
      </c>
      <c r="AB11" s="16"/>
      <c r="AC11" s="16"/>
    </row>
    <row r="12" spans="1:29" x14ac:dyDescent="0.15">
      <c r="A12" s="18"/>
      <c r="B12" s="36"/>
      <c r="C12" s="35" t="s">
        <v>35</v>
      </c>
      <c r="D12" s="38">
        <v>40</v>
      </c>
      <c r="E12" s="38">
        <v>24</v>
      </c>
      <c r="F12" s="38">
        <v>328.91490911900001</v>
      </c>
      <c r="G12" s="38">
        <v>163.90860501</v>
      </c>
      <c r="H12" s="38">
        <v>237.8</v>
      </c>
      <c r="I12" s="39"/>
      <c r="J12" s="40"/>
      <c r="K12" s="41">
        <f t="shared" si="0"/>
        <v>16</v>
      </c>
      <c r="L12" s="41"/>
      <c r="M12" s="41"/>
      <c r="N12" s="41">
        <v>16</v>
      </c>
      <c r="O12" s="42"/>
      <c r="P12" s="42"/>
      <c r="Q12" s="45">
        <v>16</v>
      </c>
      <c r="R12" s="45">
        <v>8</v>
      </c>
      <c r="S12" s="44" t="s">
        <v>65</v>
      </c>
      <c r="T12" s="44" t="s">
        <v>66</v>
      </c>
      <c r="U12" s="44" t="s">
        <v>67</v>
      </c>
      <c r="V12" s="14"/>
      <c r="W12" s="15"/>
      <c r="X12" s="5">
        <v>8</v>
      </c>
      <c r="Y12" s="5">
        <v>8</v>
      </c>
      <c r="Z12" s="5"/>
      <c r="AA12" s="5">
        <v>0</v>
      </c>
      <c r="AB12" s="16"/>
      <c r="AC12" s="16"/>
    </row>
    <row r="13" spans="1:29" x14ac:dyDescent="0.15">
      <c r="A13" s="17" t="s">
        <v>21</v>
      </c>
      <c r="B13" s="34" t="s">
        <v>16</v>
      </c>
      <c r="C13" s="35" t="s">
        <v>33</v>
      </c>
      <c r="D13" s="38">
        <v>60</v>
      </c>
      <c r="E13" s="38">
        <v>60</v>
      </c>
      <c r="F13" s="38">
        <v>410.94107316899999</v>
      </c>
      <c r="G13" s="38">
        <v>375.73802117299999</v>
      </c>
      <c r="H13" s="38">
        <v>385.3</v>
      </c>
      <c r="I13" s="39">
        <f>SUM(D13:D15)</f>
        <v>100</v>
      </c>
      <c r="J13" s="40">
        <f>SUM(E13:E15)</f>
        <v>84</v>
      </c>
      <c r="K13" s="41">
        <f t="shared" si="0"/>
        <v>0</v>
      </c>
      <c r="L13" s="41"/>
      <c r="M13" s="41">
        <v>5</v>
      </c>
      <c r="N13" s="41">
        <v>5</v>
      </c>
      <c r="O13" s="42">
        <f>SUM(N13:N15)</f>
        <v>22</v>
      </c>
      <c r="P13" s="42">
        <f>J13+O13</f>
        <v>106</v>
      </c>
      <c r="Q13" s="5">
        <v>5</v>
      </c>
      <c r="R13" s="45">
        <v>5</v>
      </c>
      <c r="S13" s="44" t="s">
        <v>68</v>
      </c>
      <c r="T13" s="44" t="s">
        <v>69</v>
      </c>
      <c r="U13" s="44" t="s">
        <v>70</v>
      </c>
      <c r="V13" s="12">
        <f>SUM(Q13:Q15)</f>
        <v>22</v>
      </c>
      <c r="W13" s="15">
        <f>SUM(R13:R15)</f>
        <v>5</v>
      </c>
      <c r="X13" s="5">
        <v>0</v>
      </c>
      <c r="Y13" s="5"/>
      <c r="Z13" s="5"/>
      <c r="AA13" s="5">
        <v>0</v>
      </c>
      <c r="AB13" s="16">
        <f>SUM(AA13:AA15)</f>
        <v>0</v>
      </c>
      <c r="AC13" s="16">
        <f>R13+R14+R15+J13</f>
        <v>89</v>
      </c>
    </row>
    <row r="14" spans="1:29" x14ac:dyDescent="0.15">
      <c r="A14" s="18"/>
      <c r="B14" s="36"/>
      <c r="C14" s="35" t="s">
        <v>34</v>
      </c>
      <c r="D14" s="38">
        <v>20</v>
      </c>
      <c r="E14" s="38">
        <v>20</v>
      </c>
      <c r="F14" s="38">
        <v>315.65403708100001</v>
      </c>
      <c r="G14" s="38">
        <v>303.94005507899999</v>
      </c>
      <c r="H14" s="38">
        <v>310.3</v>
      </c>
      <c r="I14" s="39"/>
      <c r="J14" s="40"/>
      <c r="K14" s="41">
        <f t="shared" si="0"/>
        <v>0</v>
      </c>
      <c r="L14" s="41"/>
      <c r="M14" s="41">
        <v>1</v>
      </c>
      <c r="N14" s="41">
        <v>1</v>
      </c>
      <c r="O14" s="42"/>
      <c r="P14" s="42"/>
      <c r="Q14" s="5">
        <v>1</v>
      </c>
      <c r="R14" s="45">
        <v>0</v>
      </c>
      <c r="S14" s="45"/>
      <c r="T14" s="45"/>
      <c r="U14" s="45"/>
      <c r="V14" s="13"/>
      <c r="W14" s="15"/>
      <c r="X14" s="5">
        <v>1</v>
      </c>
      <c r="Y14" s="5">
        <v>1</v>
      </c>
      <c r="Z14" s="5"/>
      <c r="AA14" s="5">
        <v>0</v>
      </c>
      <c r="AB14" s="16"/>
      <c r="AC14" s="16"/>
    </row>
    <row r="15" spans="1:29" x14ac:dyDescent="0.15">
      <c r="A15" s="18"/>
      <c r="B15" s="36"/>
      <c r="C15" s="35" t="s">
        <v>35</v>
      </c>
      <c r="D15" s="38">
        <v>20</v>
      </c>
      <c r="E15" s="38">
        <v>4</v>
      </c>
      <c r="F15" s="38">
        <v>253.61340700599999</v>
      </c>
      <c r="G15" s="38">
        <v>119.70300521</v>
      </c>
      <c r="H15" s="38">
        <v>192.2</v>
      </c>
      <c r="I15" s="39"/>
      <c r="J15" s="40"/>
      <c r="K15" s="41">
        <f t="shared" si="0"/>
        <v>16</v>
      </c>
      <c r="L15" s="41"/>
      <c r="M15" s="41"/>
      <c r="N15" s="41">
        <v>16</v>
      </c>
      <c r="O15" s="42"/>
      <c r="P15" s="42"/>
      <c r="Q15" s="5">
        <v>16</v>
      </c>
      <c r="R15" s="5"/>
      <c r="S15" s="6"/>
      <c r="T15" s="6"/>
      <c r="U15" s="6"/>
      <c r="V15" s="14"/>
      <c r="W15" s="15"/>
      <c r="X15" s="5">
        <v>16</v>
      </c>
      <c r="Y15" s="5">
        <v>16</v>
      </c>
      <c r="Z15" s="5"/>
      <c r="AA15" s="5">
        <v>0</v>
      </c>
      <c r="AB15" s="16"/>
      <c r="AC15" s="16"/>
    </row>
    <row r="16" spans="1:29" x14ac:dyDescent="0.15">
      <c r="A16" s="17" t="s">
        <v>36</v>
      </c>
      <c r="B16" s="34" t="s">
        <v>5</v>
      </c>
      <c r="C16" s="35" t="s">
        <v>33</v>
      </c>
      <c r="D16" s="38">
        <v>50</v>
      </c>
      <c r="E16" s="38">
        <v>36</v>
      </c>
      <c r="F16" s="38">
        <v>446.75504117399998</v>
      </c>
      <c r="G16" s="38">
        <v>374.94504014400002</v>
      </c>
      <c r="H16" s="38">
        <v>396.8</v>
      </c>
      <c r="I16" s="39">
        <f>SUM(D16:D18)</f>
        <v>100</v>
      </c>
      <c r="J16" s="40">
        <f>SUM(E16:E18)</f>
        <v>67</v>
      </c>
      <c r="K16" s="41">
        <f t="shared" si="0"/>
        <v>14</v>
      </c>
      <c r="L16" s="41">
        <v>10</v>
      </c>
      <c r="M16" s="41"/>
      <c r="N16" s="41">
        <v>4</v>
      </c>
      <c r="O16" s="42">
        <f>SUM(N16:N18)</f>
        <v>24</v>
      </c>
      <c r="P16" s="42">
        <f>J16+O16</f>
        <v>91</v>
      </c>
      <c r="Q16" s="5">
        <v>4</v>
      </c>
      <c r="R16" s="5">
        <v>1</v>
      </c>
      <c r="S16" s="7" t="s">
        <v>71</v>
      </c>
      <c r="T16" s="7" t="s">
        <v>71</v>
      </c>
      <c r="U16" s="7" t="s">
        <v>70</v>
      </c>
      <c r="V16" s="12">
        <f>SUM(Q16:Q18)</f>
        <v>24</v>
      </c>
      <c r="W16" s="15">
        <f>SUM(R16:R18)</f>
        <v>8</v>
      </c>
      <c r="X16" s="5">
        <v>3</v>
      </c>
      <c r="Y16" s="5">
        <v>3</v>
      </c>
      <c r="Z16" s="5"/>
      <c r="AA16" s="5">
        <v>0</v>
      </c>
      <c r="AB16" s="16">
        <f>SUM(AA16:AA18)</f>
        <v>0</v>
      </c>
      <c r="AC16" s="16">
        <f>R16+R17+R18+J16</f>
        <v>75</v>
      </c>
    </row>
    <row r="17" spans="1:29" x14ac:dyDescent="0.15">
      <c r="A17" s="18"/>
      <c r="B17" s="36"/>
      <c r="C17" s="35" t="s">
        <v>34</v>
      </c>
      <c r="D17" s="38">
        <v>20</v>
      </c>
      <c r="E17" s="38">
        <v>20</v>
      </c>
      <c r="F17" s="38">
        <v>360.55205011800001</v>
      </c>
      <c r="G17" s="38">
        <v>295.95105907200002</v>
      </c>
      <c r="H17" s="38">
        <v>320.60000000000002</v>
      </c>
      <c r="I17" s="39"/>
      <c r="J17" s="40"/>
      <c r="K17" s="41">
        <f t="shared" si="0"/>
        <v>0</v>
      </c>
      <c r="L17" s="41"/>
      <c r="M17" s="41">
        <v>1</v>
      </c>
      <c r="N17" s="41">
        <v>1</v>
      </c>
      <c r="O17" s="42"/>
      <c r="P17" s="42"/>
      <c r="Q17" s="5">
        <v>1</v>
      </c>
      <c r="R17" s="45">
        <v>1</v>
      </c>
      <c r="S17" s="44" t="s">
        <v>72</v>
      </c>
      <c r="T17" s="44" t="s">
        <v>72</v>
      </c>
      <c r="U17" s="44" t="s">
        <v>73</v>
      </c>
      <c r="V17" s="13"/>
      <c r="W17" s="15"/>
      <c r="X17" s="5">
        <v>0</v>
      </c>
      <c r="Y17" s="5"/>
      <c r="Z17" s="5"/>
      <c r="AA17" s="5">
        <v>0</v>
      </c>
      <c r="AB17" s="16"/>
      <c r="AC17" s="16"/>
    </row>
    <row r="18" spans="1:29" x14ac:dyDescent="0.15">
      <c r="A18" s="18"/>
      <c r="B18" s="36"/>
      <c r="C18" s="35" t="s">
        <v>35</v>
      </c>
      <c r="D18" s="38">
        <v>30</v>
      </c>
      <c r="E18" s="38">
        <v>11</v>
      </c>
      <c r="F18" s="38">
        <v>327.71800782999998</v>
      </c>
      <c r="G18" s="38">
        <v>141.90720381200001</v>
      </c>
      <c r="H18" s="38">
        <v>243.5</v>
      </c>
      <c r="I18" s="39"/>
      <c r="J18" s="40"/>
      <c r="K18" s="41">
        <f t="shared" si="0"/>
        <v>19</v>
      </c>
      <c r="L18" s="41"/>
      <c r="M18" s="41"/>
      <c r="N18" s="41">
        <v>19</v>
      </c>
      <c r="O18" s="42"/>
      <c r="P18" s="42"/>
      <c r="Q18" s="45">
        <v>19</v>
      </c>
      <c r="R18" s="45">
        <v>6</v>
      </c>
      <c r="S18" s="44" t="s">
        <v>74</v>
      </c>
      <c r="T18" s="44" t="s">
        <v>75</v>
      </c>
      <c r="U18" s="44" t="s">
        <v>76</v>
      </c>
      <c r="V18" s="14"/>
      <c r="W18" s="15"/>
      <c r="X18" s="5">
        <v>13</v>
      </c>
      <c r="Y18" s="5">
        <v>13</v>
      </c>
      <c r="Z18" s="5"/>
      <c r="AA18" s="5">
        <v>0</v>
      </c>
      <c r="AB18" s="16"/>
      <c r="AC18" s="16"/>
    </row>
    <row r="19" spans="1:29" x14ac:dyDescent="0.15">
      <c r="A19" s="17" t="s">
        <v>7</v>
      </c>
      <c r="B19" s="34" t="s">
        <v>11</v>
      </c>
      <c r="C19" s="35" t="s">
        <v>33</v>
      </c>
      <c r="D19" s="38">
        <v>120</v>
      </c>
      <c r="E19" s="38">
        <v>36</v>
      </c>
      <c r="F19" s="38">
        <v>416.94805919499998</v>
      </c>
      <c r="G19" s="38">
        <v>374.94805416000003</v>
      </c>
      <c r="H19" s="38">
        <v>381.1</v>
      </c>
      <c r="I19" s="39">
        <f>SUM(D19:D21)</f>
        <v>200</v>
      </c>
      <c r="J19" s="40">
        <f>SUM(E19:E21)</f>
        <v>57</v>
      </c>
      <c r="K19" s="41">
        <f t="shared" si="0"/>
        <v>84</v>
      </c>
      <c r="L19" s="41">
        <v>83</v>
      </c>
      <c r="M19" s="41"/>
      <c r="N19" s="41">
        <v>1</v>
      </c>
      <c r="O19" s="42">
        <f>SUM(N19:N21)</f>
        <v>7</v>
      </c>
      <c r="P19" s="42">
        <f>J19+O19</f>
        <v>64</v>
      </c>
      <c r="Q19" s="5">
        <v>1</v>
      </c>
      <c r="R19" s="5">
        <v>0</v>
      </c>
      <c r="S19" s="6"/>
      <c r="T19" s="6"/>
      <c r="U19" s="6"/>
      <c r="V19" s="12">
        <f>SUM(Q19:Q21)</f>
        <v>7</v>
      </c>
      <c r="W19" s="15">
        <f>SUM(R19:R21)</f>
        <v>1</v>
      </c>
      <c r="X19" s="5">
        <v>1</v>
      </c>
      <c r="Y19" s="5">
        <v>1</v>
      </c>
      <c r="Z19" s="5"/>
      <c r="AA19" s="5">
        <v>0</v>
      </c>
      <c r="AB19" s="16">
        <f>SUM(AA19:AA21)</f>
        <v>0</v>
      </c>
      <c r="AC19" s="16">
        <f>R19+R20+R21+J19</f>
        <v>58</v>
      </c>
    </row>
    <row r="20" spans="1:29" x14ac:dyDescent="0.15">
      <c r="A20" s="18"/>
      <c r="B20" s="36"/>
      <c r="C20" s="35" t="s">
        <v>34</v>
      </c>
      <c r="D20" s="38">
        <v>60</v>
      </c>
      <c r="E20" s="38">
        <v>6</v>
      </c>
      <c r="F20" s="38">
        <v>347.95207110199999</v>
      </c>
      <c r="G20" s="38">
        <v>294.945051079</v>
      </c>
      <c r="H20" s="38">
        <v>314.7</v>
      </c>
      <c r="I20" s="39"/>
      <c r="J20" s="40"/>
      <c r="K20" s="41">
        <f t="shared" si="0"/>
        <v>54</v>
      </c>
      <c r="L20" s="41">
        <v>53</v>
      </c>
      <c r="M20" s="41"/>
      <c r="N20" s="41">
        <v>1</v>
      </c>
      <c r="O20" s="42"/>
      <c r="P20" s="42"/>
      <c r="Q20" s="5">
        <v>1</v>
      </c>
      <c r="R20" s="5">
        <v>0</v>
      </c>
      <c r="S20" s="6"/>
      <c r="T20" s="6"/>
      <c r="U20" s="6"/>
      <c r="V20" s="13"/>
      <c r="W20" s="15"/>
      <c r="X20" s="5">
        <v>1</v>
      </c>
      <c r="Y20" s="5">
        <v>1</v>
      </c>
      <c r="Z20" s="5"/>
      <c r="AA20" s="5">
        <v>0</v>
      </c>
      <c r="AB20" s="16"/>
      <c r="AC20" s="16"/>
    </row>
    <row r="21" spans="1:29" x14ac:dyDescent="0.15">
      <c r="A21" s="18"/>
      <c r="B21" s="36"/>
      <c r="C21" s="35" t="s">
        <v>35</v>
      </c>
      <c r="D21" s="38">
        <v>20</v>
      </c>
      <c r="E21" s="38">
        <v>15</v>
      </c>
      <c r="F21" s="38">
        <v>285.61740641199998</v>
      </c>
      <c r="G21" s="38">
        <v>129.60320531400001</v>
      </c>
      <c r="H21" s="38">
        <v>234.2</v>
      </c>
      <c r="I21" s="39"/>
      <c r="J21" s="40"/>
      <c r="K21" s="41">
        <f t="shared" si="0"/>
        <v>5</v>
      </c>
      <c r="L21" s="41"/>
      <c r="M21" s="41"/>
      <c r="N21" s="41">
        <v>5</v>
      </c>
      <c r="O21" s="42"/>
      <c r="P21" s="42"/>
      <c r="Q21" s="45">
        <v>5</v>
      </c>
      <c r="R21" s="45">
        <v>1</v>
      </c>
      <c r="S21" s="44" t="s">
        <v>77</v>
      </c>
      <c r="T21" s="44" t="s">
        <v>77</v>
      </c>
      <c r="U21" s="44" t="s">
        <v>78</v>
      </c>
      <c r="V21" s="14"/>
      <c r="W21" s="15"/>
      <c r="X21" s="5">
        <v>4</v>
      </c>
      <c r="Y21" s="5">
        <v>4</v>
      </c>
      <c r="Z21" s="5"/>
      <c r="AA21" s="5">
        <v>0</v>
      </c>
      <c r="AB21" s="16"/>
      <c r="AC21" s="16"/>
    </row>
    <row r="22" spans="1:29" x14ac:dyDescent="0.15">
      <c r="A22" s="17" t="s">
        <v>1</v>
      </c>
      <c r="B22" s="34" t="s">
        <v>10</v>
      </c>
      <c r="C22" s="35" t="s">
        <v>33</v>
      </c>
      <c r="D22" s="38">
        <v>60</v>
      </c>
      <c r="E22" s="38">
        <v>36</v>
      </c>
      <c r="F22" s="38">
        <v>510.959088205</v>
      </c>
      <c r="G22" s="38">
        <v>376.944040175</v>
      </c>
      <c r="H22" s="38">
        <v>402.3</v>
      </c>
      <c r="I22" s="39">
        <f>SUM(D22:D24)</f>
        <v>100</v>
      </c>
      <c r="J22" s="40">
        <f>SUM(E22:E24)</f>
        <v>70</v>
      </c>
      <c r="K22" s="41">
        <f t="shared" si="0"/>
        <v>24</v>
      </c>
      <c r="L22" s="41">
        <v>20</v>
      </c>
      <c r="M22" s="41"/>
      <c r="N22" s="41">
        <v>4</v>
      </c>
      <c r="O22" s="42">
        <f>SUM(N22:N24)</f>
        <v>10</v>
      </c>
      <c r="P22" s="42">
        <f>J22+O22</f>
        <v>80</v>
      </c>
      <c r="Q22" s="5">
        <v>4</v>
      </c>
      <c r="R22" s="45">
        <v>4</v>
      </c>
      <c r="S22" s="44" t="s">
        <v>79</v>
      </c>
      <c r="T22" s="44" t="s">
        <v>80</v>
      </c>
      <c r="U22" s="44" t="s">
        <v>81</v>
      </c>
      <c r="V22" s="12">
        <f>SUM(Q22:Q24)</f>
        <v>10</v>
      </c>
      <c r="W22" s="15">
        <f>SUM(R22:R24)</f>
        <v>5</v>
      </c>
      <c r="X22" s="5">
        <v>0</v>
      </c>
      <c r="Y22" s="5"/>
      <c r="Z22" s="5"/>
      <c r="AA22" s="5">
        <v>0</v>
      </c>
      <c r="AB22" s="16">
        <f>SUM(AA22:AA24)</f>
        <v>0</v>
      </c>
      <c r="AC22" s="16">
        <f>R22+R23+R24+J22</f>
        <v>75</v>
      </c>
    </row>
    <row r="23" spans="1:29" x14ac:dyDescent="0.15">
      <c r="A23" s="18"/>
      <c r="B23" s="36"/>
      <c r="C23" s="35" t="s">
        <v>34</v>
      </c>
      <c r="D23" s="38">
        <v>30</v>
      </c>
      <c r="E23" s="38">
        <v>29</v>
      </c>
      <c r="F23" s="38">
        <v>350.93408010100001</v>
      </c>
      <c r="G23" s="38">
        <v>294.94704407400002</v>
      </c>
      <c r="H23" s="38">
        <v>308.8</v>
      </c>
      <c r="I23" s="39"/>
      <c r="J23" s="40"/>
      <c r="K23" s="41">
        <f t="shared" si="0"/>
        <v>1</v>
      </c>
      <c r="L23" s="41"/>
      <c r="M23" s="41"/>
      <c r="N23" s="41">
        <v>1</v>
      </c>
      <c r="O23" s="42"/>
      <c r="P23" s="42"/>
      <c r="Q23" s="5">
        <v>1</v>
      </c>
      <c r="R23" s="5">
        <v>0</v>
      </c>
      <c r="S23" s="6"/>
      <c r="T23" s="6"/>
      <c r="U23" s="6"/>
      <c r="V23" s="13"/>
      <c r="W23" s="15"/>
      <c r="X23" s="5">
        <v>1</v>
      </c>
      <c r="Y23" s="5">
        <v>1</v>
      </c>
      <c r="Z23" s="5"/>
      <c r="AA23" s="5">
        <v>0</v>
      </c>
      <c r="AB23" s="16"/>
      <c r="AC23" s="16"/>
    </row>
    <row r="24" spans="1:29" x14ac:dyDescent="0.15">
      <c r="A24" s="18"/>
      <c r="B24" s="36"/>
      <c r="C24" s="35" t="s">
        <v>35</v>
      </c>
      <c r="D24" s="38">
        <v>10</v>
      </c>
      <c r="E24" s="38">
        <v>5</v>
      </c>
      <c r="F24" s="38">
        <v>286.71300702399998</v>
      </c>
      <c r="G24" s="38">
        <v>144.50560550599999</v>
      </c>
      <c r="H24" s="38">
        <v>237.7</v>
      </c>
      <c r="I24" s="39"/>
      <c r="J24" s="40"/>
      <c r="K24" s="41">
        <f t="shared" si="0"/>
        <v>5</v>
      </c>
      <c r="L24" s="41"/>
      <c r="M24" s="41"/>
      <c r="N24" s="41">
        <v>5</v>
      </c>
      <c r="O24" s="42"/>
      <c r="P24" s="42"/>
      <c r="Q24" s="45">
        <v>5</v>
      </c>
      <c r="R24" s="45">
        <v>1</v>
      </c>
      <c r="S24" s="44" t="s">
        <v>82</v>
      </c>
      <c r="T24" s="44" t="s">
        <v>82</v>
      </c>
      <c r="U24" s="44" t="s">
        <v>83</v>
      </c>
      <c r="V24" s="14"/>
      <c r="W24" s="15"/>
      <c r="X24" s="5">
        <v>4</v>
      </c>
      <c r="Y24" s="5">
        <v>4</v>
      </c>
      <c r="Z24" s="5"/>
      <c r="AA24" s="5">
        <v>0</v>
      </c>
      <c r="AB24" s="16"/>
      <c r="AC24" s="16"/>
    </row>
    <row r="25" spans="1:29" x14ac:dyDescent="0.15">
      <c r="A25" s="17" t="s">
        <v>17</v>
      </c>
      <c r="B25" s="34" t="s">
        <v>13</v>
      </c>
      <c r="C25" s="35" t="s">
        <v>33</v>
      </c>
      <c r="D25" s="38">
        <v>60</v>
      </c>
      <c r="E25" s="38">
        <v>60</v>
      </c>
      <c r="F25" s="38">
        <v>424.553038179</v>
      </c>
      <c r="G25" s="38">
        <v>375.54504815199999</v>
      </c>
      <c r="H25" s="38">
        <v>403.2</v>
      </c>
      <c r="I25" s="39">
        <f>SUM(D25:D27)</f>
        <v>100</v>
      </c>
      <c r="J25" s="40">
        <f>SUM(E25:E27)</f>
        <v>80</v>
      </c>
      <c r="K25" s="41">
        <f t="shared" si="0"/>
        <v>0</v>
      </c>
      <c r="L25" s="41"/>
      <c r="M25" s="41">
        <v>5</v>
      </c>
      <c r="N25" s="41">
        <v>5</v>
      </c>
      <c r="O25" s="42">
        <f>SUM(N25:N27)</f>
        <v>25</v>
      </c>
      <c r="P25" s="42">
        <f>J25+O25</f>
        <v>105</v>
      </c>
      <c r="Q25" s="5">
        <v>5</v>
      </c>
      <c r="R25" s="5">
        <v>0</v>
      </c>
      <c r="S25" s="6"/>
      <c r="T25" s="6"/>
      <c r="U25" s="6"/>
      <c r="V25" s="12">
        <f>SUM(Q25:Q27)</f>
        <v>25</v>
      </c>
      <c r="W25" s="15">
        <f>SUM(R25:R27)</f>
        <v>0</v>
      </c>
      <c r="X25" s="5">
        <v>5</v>
      </c>
      <c r="Y25" s="5">
        <v>5</v>
      </c>
      <c r="Z25" s="5"/>
      <c r="AA25" s="5">
        <v>0</v>
      </c>
      <c r="AB25" s="16">
        <f>SUM(AA25:AA27)</f>
        <v>0</v>
      </c>
      <c r="AC25" s="16">
        <f>R25+R26+R27+J25</f>
        <v>80</v>
      </c>
    </row>
    <row r="26" spans="1:29" x14ac:dyDescent="0.15">
      <c r="A26" s="18"/>
      <c r="B26" s="36"/>
      <c r="C26" s="35" t="s">
        <v>34</v>
      </c>
      <c r="D26" s="38">
        <v>20</v>
      </c>
      <c r="E26" s="38">
        <v>20</v>
      </c>
      <c r="F26" s="38">
        <v>333.95205409599998</v>
      </c>
      <c r="G26" s="38">
        <v>298.94006508000001</v>
      </c>
      <c r="H26" s="38">
        <v>319.5</v>
      </c>
      <c r="I26" s="39"/>
      <c r="J26" s="40"/>
      <c r="K26" s="41">
        <f t="shared" si="0"/>
        <v>0</v>
      </c>
      <c r="L26" s="41"/>
      <c r="M26" s="41"/>
      <c r="N26" s="41"/>
      <c r="O26" s="42"/>
      <c r="P26" s="42"/>
      <c r="Q26" s="5">
        <v>0</v>
      </c>
      <c r="R26" s="5"/>
      <c r="S26" s="6"/>
      <c r="T26" s="6"/>
      <c r="U26" s="6"/>
      <c r="V26" s="13"/>
      <c r="W26" s="15"/>
      <c r="X26" s="5">
        <v>0</v>
      </c>
      <c r="Y26" s="5"/>
      <c r="Z26" s="5"/>
      <c r="AA26" s="5">
        <v>0</v>
      </c>
      <c r="AB26" s="16"/>
      <c r="AC26" s="16"/>
    </row>
    <row r="27" spans="1:29" x14ac:dyDescent="0.15">
      <c r="A27" s="18"/>
      <c r="B27" s="36"/>
      <c r="C27" s="35" t="s">
        <v>35</v>
      </c>
      <c r="D27" s="41">
        <v>20</v>
      </c>
      <c r="E27" s="41">
        <v>0</v>
      </c>
      <c r="F27" s="41"/>
      <c r="G27" s="41"/>
      <c r="H27" s="41"/>
      <c r="I27" s="39"/>
      <c r="J27" s="40"/>
      <c r="K27" s="41">
        <f t="shared" si="0"/>
        <v>20</v>
      </c>
      <c r="L27" s="41"/>
      <c r="M27" s="41"/>
      <c r="N27" s="41">
        <v>20</v>
      </c>
      <c r="O27" s="42"/>
      <c r="P27" s="42"/>
      <c r="Q27" s="5">
        <v>20</v>
      </c>
      <c r="R27" s="5"/>
      <c r="S27" s="5"/>
      <c r="T27" s="6"/>
      <c r="U27" s="6"/>
      <c r="V27" s="14"/>
      <c r="W27" s="15"/>
      <c r="X27" s="5">
        <v>20</v>
      </c>
      <c r="Y27" s="5">
        <v>20</v>
      </c>
      <c r="Z27" s="5"/>
      <c r="AA27" s="5">
        <v>0</v>
      </c>
      <c r="AB27" s="16"/>
      <c r="AC27" s="16"/>
    </row>
    <row r="28" spans="1:29" x14ac:dyDescent="0.15">
      <c r="A28" s="17" t="s">
        <v>18</v>
      </c>
      <c r="B28" s="34" t="s">
        <v>6</v>
      </c>
      <c r="C28" s="35" t="s">
        <v>33</v>
      </c>
      <c r="D28" s="38">
        <v>50</v>
      </c>
      <c r="E28" s="38">
        <v>50</v>
      </c>
      <c r="F28" s="38">
        <v>403.95904816500001</v>
      </c>
      <c r="G28" s="38">
        <v>375.73306813400001</v>
      </c>
      <c r="H28" s="38">
        <v>389.7</v>
      </c>
      <c r="I28" s="39">
        <f>SUM(D28:D30)</f>
        <v>100</v>
      </c>
      <c r="J28" s="40">
        <f>SUM(E28:E30)</f>
        <v>95</v>
      </c>
      <c r="K28" s="41">
        <f t="shared" si="0"/>
        <v>0</v>
      </c>
      <c r="L28" s="41"/>
      <c r="M28" s="41">
        <v>1</v>
      </c>
      <c r="N28" s="41">
        <v>1</v>
      </c>
      <c r="O28" s="42">
        <f>SUM(N28:N30)</f>
        <v>3</v>
      </c>
      <c r="P28" s="42">
        <f>J28+O28</f>
        <v>98</v>
      </c>
      <c r="Q28" s="5">
        <v>1</v>
      </c>
      <c r="R28" s="45">
        <v>1</v>
      </c>
      <c r="S28" s="44" t="s">
        <v>84</v>
      </c>
      <c r="T28" s="44" t="s">
        <v>84</v>
      </c>
      <c r="U28" s="44" t="s">
        <v>85</v>
      </c>
      <c r="V28" s="12">
        <f>SUM(Q28:Q30)</f>
        <v>3</v>
      </c>
      <c r="W28" s="15">
        <f>SUM(R28:R30)</f>
        <v>2</v>
      </c>
      <c r="X28" s="5">
        <v>0</v>
      </c>
      <c r="Y28" s="5"/>
      <c r="Z28" s="5"/>
      <c r="AA28" s="5">
        <v>0</v>
      </c>
      <c r="AB28" s="16">
        <f>SUM(AA28:AA30)</f>
        <v>0</v>
      </c>
      <c r="AC28" s="16">
        <f>R28+R29+R30+J28</f>
        <v>97</v>
      </c>
    </row>
    <row r="29" spans="1:29" x14ac:dyDescent="0.15">
      <c r="A29" s="18"/>
      <c r="B29" s="36"/>
      <c r="C29" s="35" t="s">
        <v>34</v>
      </c>
      <c r="D29" s="38">
        <v>20</v>
      </c>
      <c r="E29" s="38">
        <v>15</v>
      </c>
      <c r="F29" s="38">
        <v>351.93905212499999</v>
      </c>
      <c r="G29" s="38">
        <v>294.94505407399998</v>
      </c>
      <c r="H29" s="38">
        <v>309.2</v>
      </c>
      <c r="I29" s="39"/>
      <c r="J29" s="40"/>
      <c r="K29" s="41">
        <f t="shared" si="0"/>
        <v>5</v>
      </c>
      <c r="L29" s="41">
        <v>3</v>
      </c>
      <c r="M29" s="41"/>
      <c r="N29" s="41">
        <v>2</v>
      </c>
      <c r="O29" s="42"/>
      <c r="P29" s="42"/>
      <c r="Q29" s="5">
        <v>2</v>
      </c>
      <c r="R29" s="45">
        <v>1</v>
      </c>
      <c r="S29" s="44" t="s">
        <v>86</v>
      </c>
      <c r="T29" s="44" t="s">
        <v>86</v>
      </c>
      <c r="U29" s="44" t="s">
        <v>87</v>
      </c>
      <c r="V29" s="13"/>
      <c r="W29" s="15"/>
      <c r="X29" s="5">
        <v>1</v>
      </c>
      <c r="Y29" s="5">
        <v>1</v>
      </c>
      <c r="Z29" s="5"/>
      <c r="AA29" s="5">
        <v>0</v>
      </c>
      <c r="AB29" s="16"/>
      <c r="AC29" s="16"/>
    </row>
    <row r="30" spans="1:29" x14ac:dyDescent="0.15">
      <c r="A30" s="18"/>
      <c r="B30" s="36"/>
      <c r="C30" s="35" t="s">
        <v>35</v>
      </c>
      <c r="D30" s="38">
        <v>30</v>
      </c>
      <c r="E30" s="38">
        <v>30</v>
      </c>
      <c r="F30" s="38">
        <v>291.917406916</v>
      </c>
      <c r="G30" s="38">
        <v>209.71140591400001</v>
      </c>
      <c r="H30" s="38">
        <v>237.6</v>
      </c>
      <c r="I30" s="39"/>
      <c r="J30" s="40"/>
      <c r="K30" s="41">
        <f t="shared" si="0"/>
        <v>0</v>
      </c>
      <c r="L30" s="41"/>
      <c r="M30" s="41"/>
      <c r="N30" s="41">
        <v>0</v>
      </c>
      <c r="O30" s="42"/>
      <c r="P30" s="42"/>
      <c r="Q30" s="5"/>
      <c r="R30" s="5"/>
      <c r="S30" s="6"/>
      <c r="T30" s="6"/>
      <c r="U30" s="6"/>
      <c r="V30" s="14"/>
      <c r="W30" s="15"/>
      <c r="X30" s="5">
        <v>0</v>
      </c>
      <c r="Y30" s="5"/>
      <c r="Z30" s="5"/>
      <c r="AA30" s="5">
        <v>0</v>
      </c>
      <c r="AB30" s="16"/>
      <c r="AC30" s="16"/>
    </row>
    <row r="31" spans="1:29" x14ac:dyDescent="0.15">
      <c r="A31" s="17" t="s">
        <v>37</v>
      </c>
      <c r="B31" s="34" t="s">
        <v>15</v>
      </c>
      <c r="C31" s="35" t="s">
        <v>33</v>
      </c>
      <c r="D31" s="38">
        <v>60</v>
      </c>
      <c r="E31" s="38">
        <v>26</v>
      </c>
      <c r="F31" s="38">
        <v>406.95904217399999</v>
      </c>
      <c r="G31" s="38">
        <v>375.63404417599997</v>
      </c>
      <c r="H31" s="38">
        <v>393.3</v>
      </c>
      <c r="I31" s="39">
        <f>SUM(D31:D33)</f>
        <v>100</v>
      </c>
      <c r="J31" s="40">
        <f>SUM(E31:E33)</f>
        <v>42</v>
      </c>
      <c r="K31" s="41">
        <f t="shared" si="0"/>
        <v>34</v>
      </c>
      <c r="L31" s="41">
        <v>30</v>
      </c>
      <c r="M31" s="41"/>
      <c r="N31" s="41">
        <v>4</v>
      </c>
      <c r="O31" s="42">
        <f>SUM(N31:N33)</f>
        <v>20</v>
      </c>
      <c r="P31" s="42">
        <f>J31+O31</f>
        <v>62</v>
      </c>
      <c r="Q31" s="5">
        <v>4</v>
      </c>
      <c r="R31" s="5">
        <v>0</v>
      </c>
      <c r="S31" s="6"/>
      <c r="T31" s="6"/>
      <c r="U31" s="6"/>
      <c r="V31" s="12">
        <f>SUM(Q31:Q33)</f>
        <v>20</v>
      </c>
      <c r="W31" s="15">
        <f>SUM(R31:R33)</f>
        <v>7</v>
      </c>
      <c r="X31" s="5">
        <v>4</v>
      </c>
      <c r="Y31" s="5">
        <v>4</v>
      </c>
      <c r="Z31" s="5"/>
      <c r="AA31" s="5">
        <v>0</v>
      </c>
      <c r="AB31" s="16">
        <f>SUM(AA31:AA33)</f>
        <v>0</v>
      </c>
      <c r="AC31" s="16">
        <f>R31+R32+R33+J31</f>
        <v>49</v>
      </c>
    </row>
    <row r="32" spans="1:29" x14ac:dyDescent="0.15">
      <c r="A32" s="18"/>
      <c r="B32" s="36"/>
      <c r="C32" s="35" t="s">
        <v>34</v>
      </c>
      <c r="D32" s="38">
        <v>20</v>
      </c>
      <c r="E32" s="38">
        <v>10</v>
      </c>
      <c r="F32" s="38">
        <v>384.55206112299999</v>
      </c>
      <c r="G32" s="38">
        <v>296.9450301</v>
      </c>
      <c r="H32" s="38">
        <v>331.5</v>
      </c>
      <c r="I32" s="39"/>
      <c r="J32" s="40"/>
      <c r="K32" s="41">
        <f t="shared" si="0"/>
        <v>10</v>
      </c>
      <c r="L32" s="41">
        <v>8</v>
      </c>
      <c r="M32" s="41"/>
      <c r="N32" s="41">
        <v>2</v>
      </c>
      <c r="O32" s="42"/>
      <c r="P32" s="42"/>
      <c r="Q32" s="5">
        <v>2</v>
      </c>
      <c r="R32" s="5">
        <v>0</v>
      </c>
      <c r="S32" s="6"/>
      <c r="T32" s="6"/>
      <c r="U32" s="6"/>
      <c r="V32" s="13"/>
      <c r="W32" s="15"/>
      <c r="X32" s="5">
        <v>2</v>
      </c>
      <c r="Y32" s="5">
        <v>2</v>
      </c>
      <c r="Z32" s="5"/>
      <c r="AA32" s="5">
        <v>0</v>
      </c>
      <c r="AB32" s="16"/>
      <c r="AC32" s="16"/>
    </row>
    <row r="33" spans="1:29" x14ac:dyDescent="0.15">
      <c r="A33" s="18"/>
      <c r="B33" s="36"/>
      <c r="C33" s="35" t="s">
        <v>35</v>
      </c>
      <c r="D33" s="38">
        <v>20</v>
      </c>
      <c r="E33" s="38">
        <v>6</v>
      </c>
      <c r="F33" s="38">
        <v>63.750126717999997</v>
      </c>
      <c r="G33" s="38">
        <v>61.220141499999997</v>
      </c>
      <c r="H33" s="38">
        <v>62.4</v>
      </c>
      <c r="I33" s="39"/>
      <c r="J33" s="40"/>
      <c r="K33" s="41">
        <f t="shared" si="0"/>
        <v>14</v>
      </c>
      <c r="L33" s="41"/>
      <c r="M33" s="41"/>
      <c r="N33" s="41">
        <v>14</v>
      </c>
      <c r="O33" s="42"/>
      <c r="P33" s="42"/>
      <c r="Q33" s="45">
        <v>14</v>
      </c>
      <c r="R33" s="45">
        <v>7</v>
      </c>
      <c r="S33" s="44" t="s">
        <v>88</v>
      </c>
      <c r="T33" s="44" t="s">
        <v>89</v>
      </c>
      <c r="U33" s="44" t="s">
        <v>90</v>
      </c>
      <c r="V33" s="14"/>
      <c r="W33" s="15"/>
      <c r="X33" s="5">
        <v>7</v>
      </c>
      <c r="Y33" s="5">
        <v>7</v>
      </c>
      <c r="Z33" s="5"/>
      <c r="AA33" s="5">
        <v>0</v>
      </c>
      <c r="AB33" s="16"/>
      <c r="AC33" s="16"/>
    </row>
    <row r="34" spans="1:29" x14ac:dyDescent="0.15">
      <c r="A34" s="17" t="s">
        <v>38</v>
      </c>
      <c r="B34" s="34" t="s">
        <v>14</v>
      </c>
      <c r="C34" s="35" t="s">
        <v>33</v>
      </c>
      <c r="D34" s="38">
        <v>60</v>
      </c>
      <c r="E34" s="38">
        <v>31</v>
      </c>
      <c r="F34" s="38">
        <v>448.96704019800001</v>
      </c>
      <c r="G34" s="38">
        <v>375.941035183</v>
      </c>
      <c r="H34" s="38">
        <v>392.8</v>
      </c>
      <c r="I34" s="39">
        <f>SUM(D34:D36)</f>
        <v>100</v>
      </c>
      <c r="J34" s="40">
        <f>SUM(E34:E36)</f>
        <v>56</v>
      </c>
      <c r="K34" s="41">
        <f t="shared" si="0"/>
        <v>29</v>
      </c>
      <c r="L34" s="41">
        <v>28</v>
      </c>
      <c r="M34" s="41"/>
      <c r="N34" s="41">
        <v>1</v>
      </c>
      <c r="O34" s="42">
        <f>SUM(N34:N36)</f>
        <v>16</v>
      </c>
      <c r="P34" s="42">
        <f>J34+O34</f>
        <v>72</v>
      </c>
      <c r="Q34" s="5">
        <v>1</v>
      </c>
      <c r="R34" s="45">
        <v>1</v>
      </c>
      <c r="S34" s="44" t="s">
        <v>91</v>
      </c>
      <c r="T34" s="44" t="s">
        <v>91</v>
      </c>
      <c r="U34" s="44" t="s">
        <v>92</v>
      </c>
      <c r="V34" s="12">
        <f>SUM(Q34:Q36)</f>
        <v>16</v>
      </c>
      <c r="W34" s="15">
        <f>SUM(R34:R36)</f>
        <v>1</v>
      </c>
      <c r="X34" s="5">
        <v>0</v>
      </c>
      <c r="Y34" s="5"/>
      <c r="Z34" s="5"/>
      <c r="AA34" s="5">
        <v>0</v>
      </c>
      <c r="AB34" s="16">
        <f>SUM(AA34:AA36)</f>
        <v>0</v>
      </c>
      <c r="AC34" s="16">
        <f>R34+R35+R36+J34</f>
        <v>57</v>
      </c>
    </row>
    <row r="35" spans="1:29" x14ac:dyDescent="0.15">
      <c r="A35" s="18"/>
      <c r="B35" s="36"/>
      <c r="C35" s="35" t="s">
        <v>34</v>
      </c>
      <c r="D35" s="38">
        <v>20</v>
      </c>
      <c r="E35" s="38">
        <v>20</v>
      </c>
      <c r="F35" s="38">
        <v>377.958076119</v>
      </c>
      <c r="G35" s="38">
        <v>296.95205407200001</v>
      </c>
      <c r="H35" s="38">
        <v>319.8</v>
      </c>
      <c r="I35" s="39"/>
      <c r="J35" s="40"/>
      <c r="K35" s="41">
        <f t="shared" si="0"/>
        <v>0</v>
      </c>
      <c r="L35" s="41"/>
      <c r="M35" s="41"/>
      <c r="N35" s="41"/>
      <c r="O35" s="42"/>
      <c r="P35" s="42"/>
      <c r="Q35" s="5">
        <v>0</v>
      </c>
      <c r="R35" s="5">
        <v>0</v>
      </c>
      <c r="S35" s="6"/>
      <c r="T35" s="6"/>
      <c r="U35" s="6"/>
      <c r="V35" s="13"/>
      <c r="W35" s="15"/>
      <c r="X35" s="5">
        <v>0</v>
      </c>
      <c r="Y35" s="5"/>
      <c r="Z35" s="5"/>
      <c r="AA35" s="5">
        <v>0</v>
      </c>
      <c r="AB35" s="16"/>
      <c r="AC35" s="16"/>
    </row>
    <row r="36" spans="1:29" x14ac:dyDescent="0.15">
      <c r="A36" s="18"/>
      <c r="B36" s="36"/>
      <c r="C36" s="35" t="s">
        <v>35</v>
      </c>
      <c r="D36" s="38">
        <v>20</v>
      </c>
      <c r="E36" s="38">
        <v>5</v>
      </c>
      <c r="F36" s="38">
        <v>285.919605714</v>
      </c>
      <c r="G36" s="38">
        <v>199.510204606</v>
      </c>
      <c r="H36" s="38">
        <v>244.8</v>
      </c>
      <c r="I36" s="39"/>
      <c r="J36" s="40"/>
      <c r="K36" s="41">
        <f t="shared" si="0"/>
        <v>15</v>
      </c>
      <c r="L36" s="41"/>
      <c r="M36" s="41"/>
      <c r="N36" s="41">
        <v>15</v>
      </c>
      <c r="O36" s="42"/>
      <c r="P36" s="42"/>
      <c r="Q36" s="45">
        <v>15</v>
      </c>
      <c r="R36" s="5"/>
      <c r="S36" s="6"/>
      <c r="T36" s="6"/>
      <c r="U36" s="6"/>
      <c r="V36" s="14"/>
      <c r="W36" s="15"/>
      <c r="X36" s="5">
        <v>15</v>
      </c>
      <c r="Y36" s="5">
        <v>15</v>
      </c>
      <c r="Z36" s="5"/>
      <c r="AA36" s="5">
        <v>0</v>
      </c>
      <c r="AB36" s="16"/>
      <c r="AC36" s="16"/>
    </row>
    <row r="37" spans="1:29" x14ac:dyDescent="0.15">
      <c r="A37" s="17" t="s">
        <v>20</v>
      </c>
      <c r="B37" s="34" t="s">
        <v>8</v>
      </c>
      <c r="C37" s="35" t="s">
        <v>33</v>
      </c>
      <c r="D37" s="38">
        <v>40</v>
      </c>
      <c r="E37" s="38">
        <v>40</v>
      </c>
      <c r="F37" s="38">
        <v>465.764044173</v>
      </c>
      <c r="G37" s="38">
        <v>403.54705114400002</v>
      </c>
      <c r="H37" s="38">
        <v>415.7</v>
      </c>
      <c r="I37" s="39">
        <f>SUM(D37:D39)</f>
        <v>100</v>
      </c>
      <c r="J37" s="40">
        <f>SUM(E37:E39)</f>
        <v>77</v>
      </c>
      <c r="K37" s="41">
        <f t="shared" si="0"/>
        <v>0</v>
      </c>
      <c r="L37" s="41"/>
      <c r="M37" s="41">
        <v>2</v>
      </c>
      <c r="N37" s="41">
        <v>2</v>
      </c>
      <c r="O37" s="42">
        <f>SUM(N37:N39)</f>
        <v>5</v>
      </c>
      <c r="P37" s="42">
        <f>J37+O37</f>
        <v>82</v>
      </c>
      <c r="Q37" s="5">
        <v>2</v>
      </c>
      <c r="R37" s="45">
        <v>2</v>
      </c>
      <c r="S37" s="44" t="s">
        <v>93</v>
      </c>
      <c r="T37" s="44" t="s">
        <v>94</v>
      </c>
      <c r="U37" s="44" t="s">
        <v>95</v>
      </c>
      <c r="V37" s="12">
        <f>SUM(Q37:Q39)</f>
        <v>5</v>
      </c>
      <c r="W37" s="15">
        <f>SUM(R37:R39)</f>
        <v>5</v>
      </c>
      <c r="X37" s="5">
        <v>0</v>
      </c>
      <c r="Y37" s="5"/>
      <c r="Z37" s="5"/>
      <c r="AA37" s="5">
        <v>0</v>
      </c>
      <c r="AB37" s="16">
        <f>SUM(AA37:AA39)</f>
        <v>0</v>
      </c>
      <c r="AC37" s="16">
        <f>R37+R38+R39+J37</f>
        <v>82</v>
      </c>
    </row>
    <row r="38" spans="1:29" x14ac:dyDescent="0.15">
      <c r="A38" s="18"/>
      <c r="B38" s="36"/>
      <c r="C38" s="35" t="s">
        <v>34</v>
      </c>
      <c r="D38" s="38">
        <v>20</v>
      </c>
      <c r="E38" s="38">
        <v>20</v>
      </c>
      <c r="F38" s="38">
        <v>422.96508612100001</v>
      </c>
      <c r="G38" s="38">
        <v>319.937060067</v>
      </c>
      <c r="H38" s="38">
        <v>345.7</v>
      </c>
      <c r="I38" s="39"/>
      <c r="J38" s="40"/>
      <c r="K38" s="41">
        <f t="shared" si="0"/>
        <v>0</v>
      </c>
      <c r="L38" s="41"/>
      <c r="M38" s="41"/>
      <c r="N38" s="41"/>
      <c r="O38" s="42"/>
      <c r="P38" s="42"/>
      <c r="Q38" s="5">
        <v>0</v>
      </c>
      <c r="R38" s="5">
        <v>0</v>
      </c>
      <c r="S38" s="6"/>
      <c r="T38" s="6"/>
      <c r="U38" s="6"/>
      <c r="V38" s="13"/>
      <c r="W38" s="15"/>
      <c r="X38" s="5">
        <v>0</v>
      </c>
      <c r="Y38" s="5"/>
      <c r="Z38" s="5"/>
      <c r="AA38" s="5">
        <v>0</v>
      </c>
      <c r="AB38" s="16"/>
      <c r="AC38" s="16"/>
    </row>
    <row r="39" spans="1:29" x14ac:dyDescent="0.15">
      <c r="A39" s="18"/>
      <c r="B39" s="36"/>
      <c r="C39" s="35" t="s">
        <v>35</v>
      </c>
      <c r="D39" s="38">
        <v>40</v>
      </c>
      <c r="E39" s="38">
        <v>17</v>
      </c>
      <c r="F39" s="38">
        <v>285.91680710999998</v>
      </c>
      <c r="G39" s="38">
        <v>178.50720551200001</v>
      </c>
      <c r="H39" s="38">
        <v>224.7</v>
      </c>
      <c r="I39" s="39"/>
      <c r="J39" s="40"/>
      <c r="K39" s="41">
        <f t="shared" si="0"/>
        <v>23</v>
      </c>
      <c r="L39" s="41">
        <v>20</v>
      </c>
      <c r="M39" s="41"/>
      <c r="N39" s="41">
        <v>3</v>
      </c>
      <c r="O39" s="42"/>
      <c r="P39" s="42"/>
      <c r="Q39" s="45">
        <v>3</v>
      </c>
      <c r="R39" s="45">
        <v>3</v>
      </c>
      <c r="S39" s="44" t="s">
        <v>96</v>
      </c>
      <c r="T39" s="44" t="s">
        <v>97</v>
      </c>
      <c r="U39" s="44" t="s">
        <v>98</v>
      </c>
      <c r="V39" s="14"/>
      <c r="W39" s="15"/>
      <c r="X39" s="5">
        <v>0</v>
      </c>
      <c r="Y39" s="5"/>
      <c r="Z39" s="5"/>
      <c r="AA39" s="5">
        <v>0</v>
      </c>
      <c r="AB39" s="16"/>
      <c r="AC39" s="16"/>
    </row>
    <row r="40" spans="1:29" ht="18.75" customHeight="1" x14ac:dyDescent="0.15">
      <c r="A40" s="10" t="s">
        <v>39</v>
      </c>
      <c r="B40" s="11"/>
      <c r="C40" s="10"/>
      <c r="D40" s="3">
        <f>SUM(D4:D39)</f>
        <v>1800</v>
      </c>
      <c r="E40" s="3">
        <f>SUM(E4:E39)</f>
        <v>1398</v>
      </c>
      <c r="F40" s="3"/>
      <c r="G40" s="3"/>
      <c r="H40" s="3"/>
      <c r="I40" s="3">
        <f t="shared" ref="I40:P40" si="1">SUM(I4:I39)</f>
        <v>1800</v>
      </c>
      <c r="J40" s="9">
        <f t="shared" si="1"/>
        <v>1398</v>
      </c>
      <c r="K40" s="3">
        <f t="shared" si="1"/>
        <v>402</v>
      </c>
      <c r="L40" s="3">
        <f t="shared" si="1"/>
        <v>255</v>
      </c>
      <c r="M40" s="3">
        <f t="shared" si="1"/>
        <v>255</v>
      </c>
      <c r="N40" s="3">
        <f t="shared" si="1"/>
        <v>402</v>
      </c>
      <c r="O40" s="3">
        <f t="shared" si="1"/>
        <v>402</v>
      </c>
      <c r="P40" s="3">
        <f t="shared" si="1"/>
        <v>1800</v>
      </c>
      <c r="Q40" s="3"/>
      <c r="R40" s="3"/>
      <c r="S40" s="8"/>
      <c r="T40" s="8"/>
      <c r="U40" s="8"/>
      <c r="V40" s="3"/>
      <c r="W40" s="9">
        <f>SUM(W4:W39)</f>
        <v>279</v>
      </c>
      <c r="X40" s="3"/>
      <c r="Y40" s="3"/>
      <c r="Z40" s="3"/>
      <c r="AA40" s="3"/>
      <c r="AB40" s="3">
        <f>SUM(AB5:AB39)</f>
        <v>0</v>
      </c>
      <c r="AC40" s="3">
        <f>SUM(AC4:AC39)</f>
        <v>1800</v>
      </c>
    </row>
  </sheetData>
  <autoFilter ref="A3:N40"/>
  <mergeCells count="124">
    <mergeCell ref="A1:AC1"/>
    <mergeCell ref="A2:O2"/>
    <mergeCell ref="Q2:AC2"/>
    <mergeCell ref="P4:P6"/>
    <mergeCell ref="V4:V6"/>
    <mergeCell ref="W4:W6"/>
    <mergeCell ref="AB4:AB6"/>
    <mergeCell ref="AC4:AC6"/>
    <mergeCell ref="A4:A6"/>
    <mergeCell ref="B4:B6"/>
    <mergeCell ref="I4:I6"/>
    <mergeCell ref="J4:J6"/>
    <mergeCell ref="O4:O6"/>
    <mergeCell ref="P7:P9"/>
    <mergeCell ref="V7:V9"/>
    <mergeCell ref="W7:W9"/>
    <mergeCell ref="AB7:AB9"/>
    <mergeCell ref="AC7:AC9"/>
    <mergeCell ref="A7:A9"/>
    <mergeCell ref="B7:B9"/>
    <mergeCell ref="I7:I9"/>
    <mergeCell ref="J7:J9"/>
    <mergeCell ref="O7:O9"/>
    <mergeCell ref="P10:P12"/>
    <mergeCell ref="V10:V12"/>
    <mergeCell ref="W10:W12"/>
    <mergeCell ref="AB10:AB12"/>
    <mergeCell ref="AC10:AC12"/>
    <mergeCell ref="A10:A12"/>
    <mergeCell ref="B10:B12"/>
    <mergeCell ref="I10:I12"/>
    <mergeCell ref="J10:J12"/>
    <mergeCell ref="O10:O12"/>
    <mergeCell ref="P13:P15"/>
    <mergeCell ref="V13:V15"/>
    <mergeCell ref="W13:W15"/>
    <mergeCell ref="AB13:AB15"/>
    <mergeCell ref="AC13:AC15"/>
    <mergeCell ref="A13:A15"/>
    <mergeCell ref="B13:B15"/>
    <mergeCell ref="I13:I15"/>
    <mergeCell ref="J13:J15"/>
    <mergeCell ref="O13:O15"/>
    <mergeCell ref="P16:P18"/>
    <mergeCell ref="V16:V18"/>
    <mergeCell ref="W16:W18"/>
    <mergeCell ref="AB16:AB18"/>
    <mergeCell ref="AC16:AC18"/>
    <mergeCell ref="A16:A18"/>
    <mergeCell ref="B16:B18"/>
    <mergeCell ref="I16:I18"/>
    <mergeCell ref="J16:J18"/>
    <mergeCell ref="O16:O18"/>
    <mergeCell ref="P19:P21"/>
    <mergeCell ref="V19:V21"/>
    <mergeCell ref="W19:W21"/>
    <mergeCell ref="AB19:AB21"/>
    <mergeCell ref="AC19:AC21"/>
    <mergeCell ref="A19:A21"/>
    <mergeCell ref="B19:B21"/>
    <mergeCell ref="I19:I21"/>
    <mergeCell ref="J19:J21"/>
    <mergeCell ref="O19:O21"/>
    <mergeCell ref="P22:P24"/>
    <mergeCell ref="V22:V24"/>
    <mergeCell ref="W22:W24"/>
    <mergeCell ref="AB22:AB24"/>
    <mergeCell ref="AC22:AC24"/>
    <mergeCell ref="A22:A24"/>
    <mergeCell ref="B22:B24"/>
    <mergeCell ref="I22:I24"/>
    <mergeCell ref="J22:J24"/>
    <mergeCell ref="O22:O24"/>
    <mergeCell ref="P25:P27"/>
    <mergeCell ref="V25:V27"/>
    <mergeCell ref="W25:W27"/>
    <mergeCell ref="AB25:AB27"/>
    <mergeCell ref="AC25:AC27"/>
    <mergeCell ref="A25:A27"/>
    <mergeCell ref="B25:B27"/>
    <mergeCell ref="I25:I27"/>
    <mergeCell ref="J25:J27"/>
    <mergeCell ref="O25:O27"/>
    <mergeCell ref="P28:P30"/>
    <mergeCell ref="V28:V30"/>
    <mergeCell ref="W28:W30"/>
    <mergeCell ref="AB28:AB30"/>
    <mergeCell ref="AC28:AC30"/>
    <mergeCell ref="A28:A30"/>
    <mergeCell ref="B28:B30"/>
    <mergeCell ref="I28:I30"/>
    <mergeCell ref="J28:J30"/>
    <mergeCell ref="O28:O30"/>
    <mergeCell ref="P31:P33"/>
    <mergeCell ref="V31:V33"/>
    <mergeCell ref="W31:W33"/>
    <mergeCell ref="AB31:AB33"/>
    <mergeCell ref="AC31:AC33"/>
    <mergeCell ref="A31:A33"/>
    <mergeCell ref="B31:B33"/>
    <mergeCell ref="I31:I33"/>
    <mergeCell ref="J31:J33"/>
    <mergeCell ref="O31:O33"/>
    <mergeCell ref="P34:P36"/>
    <mergeCell ref="V34:V36"/>
    <mergeCell ref="W34:W36"/>
    <mergeCell ref="AB34:AB36"/>
    <mergeCell ref="AC34:AC36"/>
    <mergeCell ref="A34:A36"/>
    <mergeCell ref="B34:B36"/>
    <mergeCell ref="I34:I36"/>
    <mergeCell ref="J34:J36"/>
    <mergeCell ref="O34:O36"/>
    <mergeCell ref="A40:C40"/>
    <mergeCell ref="P37:P39"/>
    <mergeCell ref="V37:V39"/>
    <mergeCell ref="W37:W39"/>
    <mergeCell ref="AB37:AB39"/>
    <mergeCell ref="AC37:AC39"/>
    <mergeCell ref="A37:A39"/>
    <mergeCell ref="B37:B39"/>
    <mergeCell ref="I37:I39"/>
    <mergeCell ref="J37:J39"/>
    <mergeCell ref="O37:O3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计划数据分析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2021-08-18T01:27:30Z</cp:lastPrinted>
  <dcterms:created xsi:type="dcterms:W3CDTF">2021-08-17T01:07:00Z</dcterms:created>
  <dcterms:modified xsi:type="dcterms:W3CDTF">2022-11-22T07:04:25Z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